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0" windowWidth="20370" windowHeight="11445" activeTab="0"/>
  </bookViews>
  <sheets>
    <sheet name="физ л" sheetId="1" r:id="rId1"/>
  </sheets>
  <definedNames>
    <definedName name="_xlnm.Print_Area" localSheetId="0">'физ л'!$A$1:$K$19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<sst xmlns="http://schemas.openxmlformats.org/spreadsheetml/2006/main" count="27" uniqueCount="27">
  <si>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Наименование</t>
  </si>
  <si>
    <t>Кол-во дворов</t>
  </si>
  <si>
    <t>Доля в общем кол-ве дворов,%</t>
  </si>
  <si>
    <t>Суммы к распределению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</si>
  <si>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</si>
  <si>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</si>
  <si>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</si>
  <si>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</si>
  <si>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</si>
  <si>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</si>
  <si>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</si>
  <si>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</si>
  <si>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</si>
  <si>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</si>
  <si>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</si>
  <si>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</si>
  <si>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</si>
  <si>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</si>
  <si>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</si>
  <si>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</si>
  <si>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</si>
  <si>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ошибочные</t>
  </si>
  <si>
    <t>неустойка</t>
  </si>
  <si>
    <t xml:space="preserve">Просроченная задолженность
свыше трех месяцев
 </t>
  </si>
  <si>
    <t>переброска</t>
  </si>
  <si>
    <t xml:space="preserve">ИНФОРМАЦИЯ
кредитования физических лиц на развитие личного подсобного хозяйства
 за счёт средств помощи  Российской Федерации
по состоянию на 31 декабря 2020 года 
</t>
  </si>
  <si>
    <t>Приложение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</si>
</sst>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172" fontId="20" fillId="32" borderId="13" xfId="52" applyNumberFormat="1" applyFont="1" applyFill="1" applyBorder="1" applyAlignment="1">
      <alignment horizontal="right" vertical="top"/>
      <protection/>
    </xf>
    <xf numFmtId="0" fontId="22" fillId="0" borderId="13" xfId="0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/>
    </xf>
    <xf numFmtId="172" fontId="24" fillId="32" borderId="13" xfId="52" applyNumberFormat="1" applyFont="1" applyFill="1" applyBorder="1" applyAlignment="1">
      <alignment horizontal="right" vertical="top"/>
      <protection/>
    </xf>
    <xf numFmtId="3" fontId="24" fillId="32" borderId="13" xfId="0" applyNumberFormat="1" applyFont="1" applyFill="1" applyBorder="1" applyAlignment="1">
      <alignment horizontal="right" vertical="center" wrapText="1"/>
    </xf>
    <xf numFmtId="3" fontId="25" fillId="0" borderId="13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horizontal="left" wrapText="1"/>
    </xf>
    <xf numFmtId="3" fontId="20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з 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30" zoomScaleNormal="85" zoomScaleSheetLayoutView="130" zoomScalePageLayoutView="0" workbookViewId="0" topLeftCell="A4">
      <selection activeCell="H6" sqref="H6:H12"/>
    </sheetView>
  </sheetViews>
  <sheetFormatPr defaultColWidth="9.00390625" defaultRowHeight="12.75"/>
  <cols>
    <col min="1" max="1" width="27.875" style="1" customWidth="1"/>
    <col min="2" max="2" width="13.125" style="1" customWidth="1"/>
    <col min="3" max="3" width="11.375" style="1" customWidth="1"/>
    <col min="4" max="4" width="11.00390625" style="1" hidden="1" customWidth="1"/>
    <col min="5" max="5" width="13.875" style="1" customWidth="1"/>
    <col min="6" max="6" width="14.125" style="1" customWidth="1"/>
    <col min="7" max="8" width="17.25390625" style="1" customWidth="1"/>
    <col min="9" max="9" width="12.125" style="1" customWidth="1"/>
    <col min="10" max="10" width="12.625" style="1" customWidth="1"/>
    <col min="11" max="11" width="10.375" style="6" hidden="1" customWidth="1"/>
    <col min="12" max="12" width="10.25390625" style="6" hidden="1" customWidth="1"/>
    <col min="13" max="13" width="15.00390625" style="1" hidden="1" customWidth="1"/>
    <col min="14" max="14" width="14.625" style="1" hidden="1" customWidth="1"/>
    <col min="15" max="16384" width="9.125" style="1" customWidth="1"/>
  </cols>
  <sheetData>
    <row r="1" spans="2:14" ht="12.75" customHeight="1">
      <c r="B1" s="2"/>
      <c r="C1" s="2"/>
      <c r="D1" s="2"/>
      <c r="E1" s="2"/>
      <c r="F1" s="2"/>
      <c r="G1" s="2"/>
      <c r="H1" s="2"/>
      <c r="I1" s="3" t="s">
        <v>26</v>
      </c>
      <c r="J1" s="3"/>
      <c r="K1" s="2"/>
      <c r="L1" s="2"/>
      <c r="M1" s="2"/>
      <c r="N1" s="2"/>
    </row>
    <row r="2" spans="1:14" ht="66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</row>
    <row r="3" ht="15.75">
      <c r="J3" s="5"/>
    </row>
    <row r="4" spans="1:14" s="11" customFormat="1" ht="10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17</v>
      </c>
      <c r="J4" s="7" t="s">
        <v>18</v>
      </c>
      <c r="K4" s="8" t="s">
        <v>23</v>
      </c>
      <c r="L4" s="9"/>
      <c r="M4" s="10" t="s">
        <v>20</v>
      </c>
      <c r="N4" s="10"/>
    </row>
    <row r="5" spans="1:14" s="11" customFormat="1" ht="27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4"/>
      <c r="M5" s="15" t="s">
        <v>19</v>
      </c>
      <c r="N5" s="16" t="s">
        <v>8</v>
      </c>
    </row>
    <row r="6" spans="1:14" ht="15.75">
      <c r="A6" s="17" t="s">
        <v>9</v>
      </c>
      <c r="B6" s="18">
        <v>8773</v>
      </c>
      <c r="C6" s="18">
        <v>7.9369961911827245</v>
      </c>
      <c r="D6" s="18">
        <v>833385</v>
      </c>
      <c r="E6" s="18">
        <v>33.338499999999996</v>
      </c>
      <c r="F6" s="18">
        <v>333385</v>
      </c>
      <c r="G6" s="19">
        <v>525000</v>
      </c>
      <c r="H6" s="19">
        <v>482423.5</v>
      </c>
      <c r="I6" s="18">
        <f>G6-H6</f>
        <v>42576.5</v>
      </c>
      <c r="J6" s="18">
        <f>F6-G6+H6</f>
        <v>290808.5</v>
      </c>
      <c r="K6" s="18">
        <v>1</v>
      </c>
      <c r="L6" s="18">
        <v>3336</v>
      </c>
      <c r="M6" s="20"/>
      <c r="N6" s="21"/>
    </row>
    <row r="7" spans="1:14" ht="15.75">
      <c r="A7" s="17" t="s">
        <v>10</v>
      </c>
      <c r="B7" s="18">
        <v>8173</v>
      </c>
      <c r="C7" s="18">
        <v>7.394171876272244</v>
      </c>
      <c r="D7" s="18">
        <v>776385</v>
      </c>
      <c r="E7" s="18">
        <f>67.6385-9</f>
        <v>58.63849999999999</v>
      </c>
      <c r="F7" s="18">
        <f>676385-90000</f>
        <v>586385</v>
      </c>
      <c r="G7" s="19">
        <v>1686900</v>
      </c>
      <c r="H7" s="19">
        <v>1657915</v>
      </c>
      <c r="I7" s="18">
        <f aca="true" t="shared" si="0" ref="I7:I12">G7-H7</f>
        <v>28985</v>
      </c>
      <c r="J7" s="18">
        <f aca="true" t="shared" si="1" ref="J7:J12">F7-G7+H7</f>
        <v>557400</v>
      </c>
      <c r="K7" s="18"/>
      <c r="L7" s="18"/>
      <c r="M7" s="20"/>
      <c r="N7" s="21"/>
    </row>
    <row r="8" spans="1:14" ht="15.75">
      <c r="A8" s="17" t="s">
        <v>11</v>
      </c>
      <c r="B8" s="18">
        <v>36994</v>
      </c>
      <c r="C8" s="18">
        <v>33.468737842997115</v>
      </c>
      <c r="D8" s="18">
        <v>3514218</v>
      </c>
      <c r="E8" s="18">
        <f>371.4218-17-12+29</f>
        <v>371.4218</v>
      </c>
      <c r="F8" s="18">
        <f>3714218</f>
        <v>3714218</v>
      </c>
      <c r="G8" s="19">
        <v>21983000</v>
      </c>
      <c r="H8" s="19">
        <v>20515584.23</v>
      </c>
      <c r="I8" s="18">
        <f>G8-H8</f>
        <v>1467415.7699999996</v>
      </c>
      <c r="J8" s="18">
        <f>F8-G8+H8</f>
        <v>2246802.2300000004</v>
      </c>
      <c r="K8" s="18">
        <v>13</v>
      </c>
      <c r="L8" s="18">
        <v>32784.73</v>
      </c>
      <c r="M8" s="20"/>
      <c r="N8" s="22"/>
    </row>
    <row r="9" spans="1:14" ht="15.75" customHeight="1">
      <c r="A9" s="17" t="s">
        <v>12</v>
      </c>
      <c r="B9" s="18">
        <v>14334</v>
      </c>
      <c r="C9" s="18">
        <v>12.968072883211349</v>
      </c>
      <c r="D9" s="18">
        <v>1361649</v>
      </c>
      <c r="E9" s="18">
        <v>146.1649</v>
      </c>
      <c r="F9" s="18">
        <v>1461649</v>
      </c>
      <c r="G9" s="19">
        <v>10190000</v>
      </c>
      <c r="H9" s="19">
        <v>9525741.72</v>
      </c>
      <c r="I9" s="18">
        <f t="shared" si="0"/>
        <v>664258.2799999993</v>
      </c>
      <c r="J9" s="18">
        <f t="shared" si="1"/>
        <v>797390.7200000007</v>
      </c>
      <c r="K9" s="18">
        <v>1</v>
      </c>
      <c r="L9" s="18">
        <v>1234.8</v>
      </c>
      <c r="M9" s="20"/>
      <c r="N9" s="21"/>
    </row>
    <row r="10" spans="1:14" ht="15.75">
      <c r="A10" s="17" t="s">
        <v>15</v>
      </c>
      <c r="B10" s="18">
        <v>10500</v>
      </c>
      <c r="C10" s="18">
        <v>9.499425510933387</v>
      </c>
      <c r="D10" s="18">
        <v>997440</v>
      </c>
      <c r="E10" s="18">
        <v>99.744</v>
      </c>
      <c r="F10" s="18">
        <v>997440</v>
      </c>
      <c r="G10" s="19">
        <v>5275000</v>
      </c>
      <c r="H10" s="19">
        <v>5074902.53</v>
      </c>
      <c r="I10" s="18">
        <f>G10-H10</f>
        <v>200097.46999999974</v>
      </c>
      <c r="J10" s="18">
        <f t="shared" si="1"/>
        <v>797342.5300000003</v>
      </c>
      <c r="K10" s="18">
        <v>3</v>
      </c>
      <c r="L10" s="18">
        <v>6717</v>
      </c>
      <c r="M10" s="20"/>
      <c r="N10" s="21"/>
    </row>
    <row r="11" spans="1:14" ht="15.75">
      <c r="A11" s="17" t="s">
        <v>13</v>
      </c>
      <c r="B11" s="18">
        <v>19394</v>
      </c>
      <c r="C11" s="18">
        <v>17.545891272289722</v>
      </c>
      <c r="D11" s="18">
        <v>1842318</v>
      </c>
      <c r="E11" s="18">
        <f>204.2318+17+9+12-29</f>
        <v>213.2318</v>
      </c>
      <c r="F11" s="18">
        <f>2042318+90000</f>
        <v>2132318</v>
      </c>
      <c r="G11" s="19">
        <v>12055000</v>
      </c>
      <c r="H11" s="19">
        <v>11549187.08</v>
      </c>
      <c r="I11" s="18">
        <f t="shared" si="0"/>
        <v>505812.9199999999</v>
      </c>
      <c r="J11" s="18">
        <f t="shared" si="1"/>
        <v>1626505.08</v>
      </c>
      <c r="K11" s="18">
        <v>5</v>
      </c>
      <c r="L11" s="18">
        <v>6574</v>
      </c>
      <c r="M11" s="20"/>
      <c r="N11" s="21"/>
    </row>
    <row r="12" spans="1:14" ht="15.75">
      <c r="A12" s="17" t="s">
        <v>14</v>
      </c>
      <c r="B12" s="18">
        <v>12365</v>
      </c>
      <c r="C12" s="18">
        <v>11.18670442311346</v>
      </c>
      <c r="D12" s="18">
        <v>1174605</v>
      </c>
      <c r="E12" s="18">
        <v>127.4605</v>
      </c>
      <c r="F12" s="18">
        <v>1274605</v>
      </c>
      <c r="G12" s="19">
        <v>8731000</v>
      </c>
      <c r="H12" s="19">
        <v>7807822.85</v>
      </c>
      <c r="I12" s="18">
        <f t="shared" si="0"/>
        <v>923177.1500000004</v>
      </c>
      <c r="J12" s="18">
        <f t="shared" si="1"/>
        <v>351427.8499999996</v>
      </c>
      <c r="K12" s="21"/>
      <c r="L12" s="21"/>
      <c r="M12" s="20"/>
      <c r="N12" s="21"/>
    </row>
    <row r="13" spans="1:14" s="25" customFormat="1" ht="15.75">
      <c r="A13" s="23" t="s">
        <v>22</v>
      </c>
      <c r="B13" s="24"/>
      <c r="C13" s="24"/>
      <c r="D13" s="24"/>
      <c r="E13" s="24"/>
      <c r="F13" s="24"/>
      <c r="H13" s="26">
        <v>32637.75</v>
      </c>
      <c r="I13" s="27"/>
      <c r="J13" s="26">
        <f>H13</f>
        <v>32637.75</v>
      </c>
      <c r="K13" s="28"/>
      <c r="L13" s="28"/>
      <c r="M13" s="29"/>
      <c r="N13" s="28"/>
    </row>
    <row r="14" spans="1:14" s="25" customFormat="1" ht="12" customHeight="1">
      <c r="A14" s="23" t="s">
        <v>21</v>
      </c>
      <c r="B14" s="24"/>
      <c r="C14" s="24"/>
      <c r="D14" s="24"/>
      <c r="E14" s="24"/>
      <c r="F14" s="24"/>
      <c r="G14" s="24"/>
      <c r="H14" s="24">
        <v>1040</v>
      </c>
      <c r="I14" s="24"/>
      <c r="J14" s="24">
        <f>H14</f>
        <v>1040</v>
      </c>
      <c r="K14" s="28"/>
      <c r="L14" s="28"/>
      <c r="M14" s="29"/>
      <c r="N14" s="28"/>
    </row>
    <row r="15" spans="1:14" s="25" customFormat="1" ht="12" customHeight="1">
      <c r="A15" s="23" t="s">
        <v>24</v>
      </c>
      <c r="B15" s="24"/>
      <c r="C15" s="24"/>
      <c r="D15" s="24"/>
      <c r="E15" s="24"/>
      <c r="F15" s="24"/>
      <c r="G15" s="24">
        <v>3551660</v>
      </c>
      <c r="H15" s="24"/>
      <c r="I15" s="24"/>
      <c r="J15" s="24"/>
      <c r="K15" s="28"/>
      <c r="L15" s="28"/>
      <c r="M15" s="29"/>
      <c r="N15" s="28"/>
    </row>
    <row r="16" spans="1:14" s="33" customFormat="1" ht="15.75">
      <c r="A16" s="30" t="s">
        <v>16</v>
      </c>
      <c r="B16" s="31">
        <v>110533</v>
      </c>
      <c r="C16" s="31">
        <v>100</v>
      </c>
      <c r="D16" s="31">
        <v>10500000</v>
      </c>
      <c r="E16" s="31">
        <f>SUM(E6:E12)</f>
        <v>1050</v>
      </c>
      <c r="F16" s="31">
        <f>SUM(F6:F12)</f>
        <v>10500000</v>
      </c>
      <c r="G16" s="31">
        <f>SUM(G6:G15)</f>
        <v>63997560</v>
      </c>
      <c r="H16" s="31">
        <f>SUM(H6:H14)</f>
        <v>56647254.660000004</v>
      </c>
      <c r="I16" s="31">
        <f>SUM(I6:I12)</f>
        <v>3832323.089999999</v>
      </c>
      <c r="J16" s="31">
        <f>F16-G16+H16</f>
        <v>3149694.660000004</v>
      </c>
      <c r="K16" s="31">
        <f>SUM(K6:K12)</f>
        <v>23</v>
      </c>
      <c r="L16" s="31">
        <f>SUM(L6:L12)</f>
        <v>50646.530000000006</v>
      </c>
      <c r="M16" s="32"/>
      <c r="N16" s="32"/>
    </row>
    <row r="17" spans="1:10" ht="15.75">
      <c r="A17" s="34"/>
      <c r="B17" s="34"/>
      <c r="C17" s="34"/>
      <c r="D17" s="34"/>
      <c r="E17" s="34"/>
      <c r="F17" s="34"/>
      <c r="G17" s="35"/>
      <c r="I17" s="36"/>
      <c r="J17" s="36"/>
    </row>
    <row r="18" spans="1:10" ht="15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ht="15.75">
      <c r="J20" s="38"/>
    </row>
    <row r="21" ht="15.75">
      <c r="J21" s="38"/>
    </row>
    <row r="26" ht="15.75">
      <c r="J26" s="38"/>
    </row>
    <row r="28" ht="15.75">
      <c r="J28" s="38"/>
    </row>
  </sheetData>
  <sheetProtection/>
  <mergeCells count="15">
    <mergeCell ref="I1:J1"/>
    <mergeCell ref="A4:A5"/>
    <mergeCell ref="B4:B5"/>
    <mergeCell ref="C4:C5"/>
    <mergeCell ref="D4:D5"/>
    <mergeCell ref="E4:E5"/>
    <mergeCell ref="F4:F5"/>
    <mergeCell ref="K4:L5"/>
    <mergeCell ref="A2:J2"/>
    <mergeCell ref="A18:J19"/>
    <mergeCell ref="M4:N4"/>
    <mergeCell ref="G4:G5"/>
    <mergeCell ref="H4:H5"/>
    <mergeCell ref="I4:I5"/>
    <mergeCell ref="J4:J5"/>
  </mergeCells>
  <printOptions/>
  <pageMargins left="0.31496062992125984" right="0.2755905511811024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k-231-1</dc:creator>
  <cp:keywords/>
  <dc:description/>
  <cp:lastModifiedBy>Балан Наталья</cp:lastModifiedBy>
  <cp:lastPrinted>2021-02-08T12:18:44Z</cp:lastPrinted>
  <dcterms:created xsi:type="dcterms:W3CDTF">2014-05-16T06:05:37Z</dcterms:created>
  <dcterms:modified xsi:type="dcterms:W3CDTF">2021-02-08T12:26:09Z</dcterms:modified>
  <cp:category/>
  <cp:version/>
  <cp:contentType/>
  <cp:contentStatus/>
</cp:coreProperties>
</file>